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<sst xmlns="http://schemas.openxmlformats.org/spreadsheetml/2006/main" count="126" uniqueCount="20">
  <si>
    <t>Отчет «Новые книги» за период  с 11.02.2013 по 13.03.2013</t>
  </si>
  <si>
    <t>Дата формирования: 13.03.2013 09:10:31</t>
  </si>
  <si>
    <t>Книга</t>
  </si>
  <si>
    <t>Дата загрузки</t>
  </si>
  <si>
    <t>Сумма</t>
  </si>
  <si>
    <t>Издательство "Дашков и К", Экономика и менеджмент</t>
  </si>
  <si>
    <t>13.02.2013</t>
  </si>
  <si>
    <t>Издательство "Машиностроение", Инженерно-технические науки</t>
  </si>
  <si>
    <t>28.02.2013</t>
  </si>
  <si>
    <t>27.02.2013</t>
  </si>
  <si>
    <t>Издательство "Финансы и статистика", Экономика и менеджмент</t>
  </si>
  <si>
    <t>Издательство "Лань", Инженерно-технические науки</t>
  </si>
  <si>
    <t>06.03.2013</t>
  </si>
  <si>
    <t>Издательство "Лань", Математика</t>
  </si>
  <si>
    <t>Издательство "Лань", Физика</t>
  </si>
  <si>
    <t>Издательство "Лань", Химия</t>
  </si>
  <si>
    <t>ЭБС ЛАНЬ</t>
  </si>
  <si>
    <t>Васюкова А.Т., Пивоваров В.И., Пивоваров К.В. — Организация производства и управление качеством продукции в общественном питании: Уч. пособие, 4 изд</t>
  </si>
  <si>
    <t>Попов Д.Н., Асташев В.К., Густомясов А.Н., Рыбаков А.Ю. — Электропривод. Гидро- и виброприводы. Машиностроение. Энциклопедия. Т. IV-2. В двух книгах. Книга вторая. Гидро- и виброприводы</t>
  </si>
  <si>
    <t>Попов В. Д., Белова Г. Ф. — Физические основы проектирования кремниевых цифровых интегральных микросхем в монолитном и гибридном исполнении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</si>
</sst>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indent="1"/>
      <protection/>
    </xf>
    <xf numFmtId="0" fontId="4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0" fontId="3" fillId="0" borderId="1" xfId="0" applyFont="1" applyFill="1" applyBorder="1" applyAlignment="1" applyProtection="1">
      <alignment vertical="top" wrapText="1"/>
      <protection/>
    </xf>
    <xf numFmtId="0" fontId="4" fillId="0" borderId="1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4" fillId="0" borderId="0" xfId="0" applyFont="1" applyFill="1" applyAlignment="1" applyProtection="1">
      <alignment vertical="top" wrapText="1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123"/>
  <sheetViews>
    <sheetView tabSelected="1" view="pageBreakPreview" zoomScaleSheetLayoutView="100" workbookViewId="0" topLeftCell="A1">
      <selection activeCell="A106" sqref="A106"/>
    </sheetView>
  </sheetViews>
  <sheetFormatPr defaultColWidth="9.140625" defaultRowHeight="15" outlineLevelRow="1"/>
  <cols>
    <col min="1" max="1" width="50.00390625" style="0" customWidth="1"/>
    <col min="2" max="2" width="20.00390625" style="0" customWidth="1"/>
  </cols>
  <sheetData>
    <row r="1" ht="15.75">
      <c r="A1" s="6" t="s">
        <v>16</v>
      </c>
    </row>
    <row r="2" ht="15.75">
      <c r="A2" s="5" t="s">
        <v>0</v>
      </c>
    </row>
    <row r="3" ht="15.75">
      <c r="A3" s="7" t="s">
        <v>1</v>
      </c>
    </row>
    <row r="5" spans="1:2" ht="15">
      <c r="A5" s="1" t="s">
        <v>2</v>
      </c>
      <c r="B5" s="1" t="s">
        <v>3</v>
      </c>
    </row>
    <row r="6" spans="1:2" ht="15">
      <c r="A6" s="2" t="s">
        <v>4</v>
      </c>
      <c r="B6" s="4">
        <v>110</v>
      </c>
    </row>
    <row r="7" spans="1:2" ht="30">
      <c r="A7" s="8" t="s">
        <v>5</v>
      </c>
      <c r="B7" s="4">
        <v>62</v>
      </c>
    </row>
    <row r="8" spans="1:2" ht="25.5" outlineLevel="1">
      <c r="A8" s="9" t="str">
        <f>HYPERLINK("http://e.lanbook.com/books/element.php?pl1_cid=25&amp;pl1_id=5685","Тебекин А.В.                                                — Логистика: Учебник")</f>
        <v>Тебекин А.В.                                                — Логистика: Учебник</v>
      </c>
      <c r="B8" s="3" t="s">
        <v>6</v>
      </c>
    </row>
    <row r="9" spans="1:2" ht="25.5" outlineLevel="1">
      <c r="A9" s="9" t="str">
        <f>HYPERLINK("http://e.lanbook.com/books/element.php?pl1_cid=25&amp;pl1_id=5684","Толмачева Р.П. — Экономическая история: Учебник для бакалавров, 6-е изд., перераб.")</f>
        <v>Толмачева Р.П. — Экономическая история: Учебник для бакалавров, 6-е изд., перераб.</v>
      </c>
      <c r="B9" s="3" t="s">
        <v>6</v>
      </c>
    </row>
    <row r="10" spans="1:2" ht="25.5" outlineLevel="1">
      <c r="A10" s="9" t="str">
        <f>HYPERLINK("http://e.lanbook.com/books/element.php?pl1_cid=25&amp;pl1_id=5683","Николаева И.П — Экономическая теория: Учебник для бакалавров")</f>
        <v>Николаева И.П — Экономическая теория: Учебник для бакалавров</v>
      </c>
      <c r="B10" s="3" t="s">
        <v>6</v>
      </c>
    </row>
    <row r="11" spans="1:2" ht="25.5" outlineLevel="1">
      <c r="A11" s="9" t="str">
        <f>HYPERLINK("http://e.lanbook.com/books/element.php?pl1_cid=25&amp;pl1_id=5682","Кочетков А.А. — Экономическая теория: Учебник для бакалавров, 5-е изд., перераб. и доп.")</f>
        <v>Кочетков А.А. — Экономическая теория: Учебник для бакалавров, 5-е изд., перераб. и доп.</v>
      </c>
      <c r="B11" s="3" t="s">
        <v>6</v>
      </c>
    </row>
    <row r="12" spans="1:2" ht="25.5" outlineLevel="1">
      <c r="A12" s="9" t="str">
        <f>HYPERLINK("http://e.lanbook.com/books/element.php?pl1_cid=25&amp;pl1_id=5681","Заславская М.Д. — История экономики: Учебное пособие для бакалавров")</f>
        <v>Заславская М.Д. — История экономики: Учебное пособие для бакалавров</v>
      </c>
      <c r="B12" s="3" t="s">
        <v>6</v>
      </c>
    </row>
    <row r="13" spans="1:2" ht="38.25" outlineLevel="1">
      <c r="A13" s="9" t="str">
        <f>HYPERLINK("http://e.lanbook.com/books/element.php?pl1_cid=25&amp;pl1_id=5680","Журавлева Г.П. — Экономическая теория. Микроэкономика -1,2: Учебник, 6-е изд., испр. и доп.(изд:6)")</f>
        <v>Журавлева Г.П. — Экономическая теория. Микроэкономика -1,2: Учебник, 6-е изд., испр. и доп.(изд:6)</v>
      </c>
      <c r="B13" s="3" t="s">
        <v>6</v>
      </c>
    </row>
    <row r="14" spans="1:2" ht="25.5" outlineLevel="1">
      <c r="A14" s="9" t="str">
        <f>HYPERLINK("http://e.lanbook.com/books/element.php?pl1_cid=25&amp;pl1_id=5679","Шкляр М.Ф. — Экономика кредитных кооперативов: Учебник, 2-е изд.")</f>
        <v>Шкляр М.Ф. — Экономика кредитных кооперативов: Учебник, 2-е изд.</v>
      </c>
      <c r="B14" s="3" t="s">
        <v>6</v>
      </c>
    </row>
    <row r="15" spans="1:2" ht="25.5" outlineLevel="1">
      <c r="A15" s="9" t="str">
        <f>HYPERLINK("http://e.lanbook.com/books/element.php?pl1_cid=25&amp;pl1_id=5678","Скляревская В.А. — Организация, нормирование и оплата труда на предприятии: Учебник")</f>
        <v>Скляревская В.А. — Организация, нормирование и оплата труда на предприятии: Учебник</v>
      </c>
      <c r="B15" s="3" t="s">
        <v>6</v>
      </c>
    </row>
    <row r="16" spans="1:2" ht="25.5" outlineLevel="1">
      <c r="A16" s="9" t="str">
        <f>HYPERLINK("http://e.lanbook.com/books/element.php?pl1_cid=25&amp;pl1_id=5677","Сафонов А.В., Могинов Р.Г. — Проектирование полиграфического производства: Учебник")</f>
        <v>Сафонов А.В., Могинов Р.Г. — Проектирование полиграфического производства: Учебник</v>
      </c>
      <c r="B16" s="3" t="s">
        <v>6</v>
      </c>
    </row>
    <row r="17" spans="1:2" ht="25.5" outlineLevel="1">
      <c r="A17" s="9" t="str">
        <f>HYPERLINK("http://e.lanbook.com/books/element.php?pl1_cid=25&amp;pl1_id=5676","Савкина Р.В. — Планирование на предприятии: Учебник для бакалавров")</f>
        <v>Савкина Р.В. — Планирование на предприятии: Учебник для бакалавров</v>
      </c>
      <c r="B17" s="3" t="s">
        <v>6</v>
      </c>
    </row>
    <row r="18" spans="1:2" ht="25.5" outlineLevel="1">
      <c r="A18" s="9" t="str">
        <f>HYPERLINK("http://e.lanbook.com/books/element.php?pl1_cid=25&amp;pl1_id=5675","Магомедов М.Д., Алексейчева Е.Ю., Костин И.Б. — Экономика организации (предприятия): Учебник, 2-е изд")</f>
        <v>Магомедов М.Д., Алексейчева Е.Ю., Костин И.Б. — Экономика организации (предприятия): Учебник, 2-е изд</v>
      </c>
      <c r="B18" s="3" t="s">
        <v>6</v>
      </c>
    </row>
    <row r="19" spans="1:2" ht="25.5" outlineLevel="1">
      <c r="A19" s="9" t="str">
        <f>HYPERLINK("http://e.lanbook.com/books/element.php?pl1_cid=25&amp;pl1_id=5674","Магомедов М.Д., Заздравных А.В., Афанасьева Г.А. — Экономика пищевой промышленности: Учебник")</f>
        <v>Магомедов М.Д., Заздравных А.В., Афанасьева Г.А. — Экономика пищевой промышленности: Учебник</v>
      </c>
      <c r="B19" s="3" t="s">
        <v>6</v>
      </c>
    </row>
    <row r="20" spans="1:2" ht="38.25" outlineLevel="1">
      <c r="A20" s="11" t="s">
        <v>17</v>
      </c>
      <c r="B20" s="3" t="s">
        <v>6</v>
      </c>
    </row>
    <row r="21" spans="1:2" ht="25.5" outlineLevel="1">
      <c r="A21" s="9" t="str">
        <f>HYPERLINK("http://e.lanbook.com/books/element.php?pl1_cid=25&amp;pl1_id=5672","Баскакова О.В., Сейко Л.Ф. — Экономика предприятия (организации): Учебник для бакалавров 2012 г")</f>
        <v>Баскакова О.В., Сейко Л.Ф. — Экономика предприятия (организации): Учебник для бакалавров 2012 г</v>
      </c>
      <c r="B21" s="3" t="s">
        <v>6</v>
      </c>
    </row>
    <row r="22" spans="1:2" ht="25.5" outlineLevel="1">
      <c r="A22" s="9" t="str">
        <f>HYPERLINK("http://e.lanbook.com/books/element.php?pl1_cid=25&amp;pl1_id=5671","Агарков А.П., Голов Р.С., Теплышев В.Ю — Экономика и управление на предприятии: Учебник")</f>
        <v>Агарков А.П., Голов Р.С., Теплышев В.Ю — Экономика и управление на предприятии: Учебник</v>
      </c>
      <c r="B22" s="3" t="s">
        <v>6</v>
      </c>
    </row>
    <row r="23" spans="1:2" ht="25.5" outlineLevel="1">
      <c r="A23" s="9" t="str">
        <f>HYPERLINK("http://e.lanbook.com/books/element.php?pl1_cid=25&amp;pl1_id=5670","Новиков А.И. — Эконометрика: Учебное пособие для бакалавров")</f>
        <v>Новиков А.И. — Эконометрика: Учебное пособие для бакалавров</v>
      </c>
      <c r="B23" s="3" t="s">
        <v>6</v>
      </c>
    </row>
    <row r="24" spans="1:2" ht="38.25" outlineLevel="1">
      <c r="A24" s="9" t="str">
        <f>HYPERLINK("http://e.lanbook.com/books/element.php?pl1_cid=25&amp;pl1_id=5669","Балдин К.В., Передеряев И.И., Голов Р.С. — Управление рисками в инновационно-инвестиционной деятельности : учебное пособие")</f>
        <v>Балдин К.В., Передеряев И.И., Голов Р.С. — Управление рисками в инновационно-инвестиционной деятельности : учебное пособие</v>
      </c>
      <c r="B24" s="3" t="s">
        <v>6</v>
      </c>
    </row>
    <row r="25" spans="1:2" ht="25.5" outlineLevel="1">
      <c r="A25" s="9" t="str">
        <f>HYPERLINK("http://e.lanbook.com/books/element.php?pl1_cid=25&amp;pl1_id=5668","Саввина О.В. — Регулирование финансовых рынков: Учебное пособие")</f>
        <v>Саввина О.В. — Регулирование финансовых рынков: Учебное пособие</v>
      </c>
      <c r="B25" s="3" t="s">
        <v>6</v>
      </c>
    </row>
    <row r="26" spans="1:2" ht="38.25" outlineLevel="1">
      <c r="A26" s="9" t="str">
        <f>HYPERLINK("http://e.lanbook.com/books/element.php?pl1_cid=25&amp;pl1_id=5667","Новиков А.И., Солодкая Т.И. — Теория принятия решений и управление рисками в финансовой и налоговой сферах: Учебное пособие для бакалавров")</f>
        <v>Новиков А.И., Солодкая Т.И. — Теория принятия решений и управление рисками в финансовой и налоговой сферах: Учебное пособие для бакалавров</v>
      </c>
      <c r="B26" s="3" t="s">
        <v>6</v>
      </c>
    </row>
    <row r="27" spans="1:2" ht="15" outlineLevel="1">
      <c r="A27" s="9" t="str">
        <f>HYPERLINK("http://e.lanbook.com/books/element.php?pl1_cid=25&amp;pl1_id=5666","Николаева И.П — Инвестиции: Учебник для бакалавров")</f>
        <v>Николаева И.П — Инвестиции: Учебник для бакалавров</v>
      </c>
      <c r="B27" s="3" t="s">
        <v>6</v>
      </c>
    </row>
    <row r="28" spans="1:2" ht="25.5" outlineLevel="1">
      <c r="A28" s="9" t="str">
        <f>HYPERLINK("http://e.lanbook.com/books/element.php?pl1_cid=25&amp;pl1_id=5665","Нешитой А.С., Воскобойников Я.М. — Финансовый практикум: Учебное пособие, 10-е изд.")</f>
        <v>Нешитой А.С., Воскобойников Я.М. — Финансовый практикум: Учебное пособие, 10-е изд.</v>
      </c>
      <c r="B28" s="3" t="s">
        <v>6</v>
      </c>
    </row>
    <row r="29" spans="1:2" ht="25.5" outlineLevel="1">
      <c r="A29" s="9" t="str">
        <f>HYPERLINK("http://e.lanbook.com/books/element.php?pl1_cid=25&amp;pl1_id=5664","Белотелова Н.П., Белотелова Ж.С. — Деньги. Кредит. Банки: Учебник для бакалавров, 4-е изд.")</f>
        <v>Белотелова Н.П., Белотелова Ж.С. — Деньги. Кредит. Банки: Учебник для бакалавров, 4-е изд.</v>
      </c>
      <c r="B29" s="3" t="s">
        <v>6</v>
      </c>
    </row>
    <row r="30" spans="1:2" ht="25.5" outlineLevel="1">
      <c r="A30" s="9" t="str">
        <f>HYPERLINK("http://e.lanbook.com/books/element.php?pl1_cid=25&amp;pl1_id=5663","Авдокушин Е.Ф. — Международные финансовые отношения (основы финансомики): Учебное пособие")</f>
        <v>Авдокушин Е.Ф. — Международные финансовые отношения (основы финансомики): Учебное пособие</v>
      </c>
      <c r="B30" s="3" t="s">
        <v>6</v>
      </c>
    </row>
    <row r="31" spans="1:2" ht="38.25" outlineLevel="1">
      <c r="A31" s="9" t="str">
        <f>HYPERLINK("http://e.lanbook.com/books/element.php?pl1_cid=25&amp;pl1_id=5662","Ходыкин А.П., Ходыкин А.А. — Товароведение и экспертиза культтоваров: товары для спорта и активного отдыха: Учебник для бакалавров, 4-е изд.")</f>
        <v>Ходыкин А.П., Ходыкин А.А. — Товароведение и экспертиза культтоваров: товары для спорта и активного отдыха: Учебник для бакалавров, 4-е изд.</v>
      </c>
      <c r="B31" s="3" t="s">
        <v>6</v>
      </c>
    </row>
    <row r="32" spans="1:2" ht="25.5" outlineLevel="1">
      <c r="A32" s="9" t="str">
        <f>HYPERLINK("http://e.lanbook.com/books/element.php?pl1_cid=25&amp;pl1_id=5661","Ходыкин А.П., Волошко Н.И. — Товароведение непродовольственных товаров: Учебник, 3-е изд., испр.")</f>
        <v>Ходыкин А.П., Волошко Н.И. — Товароведение непродовольственных товаров: Учебник, 3-е изд., испр.</v>
      </c>
      <c r="B32" s="3" t="s">
        <v>6</v>
      </c>
    </row>
    <row r="33" spans="1:2" ht="25.5" outlineLevel="1">
      <c r="A33" s="9" t="str">
        <f>HYPERLINK("http://e.lanbook.com/books/element.php?pl1_cid=25&amp;pl1_id=5660","Теплов В.И. — Коммерческое товароведение: Учебник, 4-е изд.")</f>
        <v>Теплов В.И. — Коммерческое товароведение: Учебник, 4-е изд.</v>
      </c>
      <c r="B33" s="3" t="s">
        <v>6</v>
      </c>
    </row>
    <row r="34" spans="1:2" ht="38.25" outlineLevel="1">
      <c r="A34" s="9" t="str">
        <f>HYPERLINK("http://e.lanbook.com/books/element.php?pl1_cid=25&amp;pl1_id=5659","Пучкова Ю.С., Гурьянова С.С. — Товароведение и экспертиза продовольственных товаров. Формы и методы активного обучения: Учебно-прак")</f>
        <v>Пучкова Ю.С., Гурьянова С.С. — Товароведение и экспертиза продовольственных товаров. Формы и методы активного обучения: Учебно-прак</v>
      </c>
      <c r="B34" s="3" t="s">
        <v>6</v>
      </c>
    </row>
    <row r="35" spans="1:2" ht="38.25" outlineLevel="1">
      <c r="A35" s="9" t="str">
        <f>HYPERLINK("http://e.lanbook.com/books/element.php?pl1_cid=25&amp;pl1_id=5658","Пехташева Е.Л., Неверов А.Н. — Биоповреждения непродовольственных товаров: Учебник для бакалавров, 2-е изд., перераб. и доп.")</f>
        <v>Пехташева Е.Л., Неверов А.Н. — Биоповреждения непродовольственных товаров: Учебник для бакалавров, 2-е изд., перераб. и доп.</v>
      </c>
      <c r="B35" s="3" t="s">
        <v>6</v>
      </c>
    </row>
    <row r="36" spans="1:2" ht="25.5" outlineLevel="1">
      <c r="A36" s="9" t="str">
        <f>HYPERLINK("http://e.lanbook.com/books/element.php?pl1_cid=25&amp;pl1_id=5657","Магомедов Ш.Ш., Беспалова Г.Е. — Управление качеством продукции: Учебник")</f>
        <v>Магомедов Ш.Ш., Беспалова Г.Е. — Управление качеством продукции: Учебник</v>
      </c>
      <c r="B36" s="3" t="s">
        <v>6</v>
      </c>
    </row>
    <row r="37" spans="1:2" ht="25.5" outlineLevel="1">
      <c r="A37" s="9" t="str">
        <f>HYPERLINK("http://e.lanbook.com/books/element.php?pl1_cid=25&amp;pl1_id=5656","Ляшко А.А., Ходыкин А.П. — Товароведение, экспертиза и стандартизация: Учебник, 2-е изд., перераб. и доп.")</f>
        <v>Ляшко А.А., Ходыкин А.П. — Товароведение, экспертиза и стандартизация: Учебник, 2-е изд., перераб. и доп.</v>
      </c>
      <c r="B37" s="3" t="s">
        <v>6</v>
      </c>
    </row>
    <row r="38" spans="1:2" ht="15" outlineLevel="1">
      <c r="A38" s="10"/>
      <c r="B38" s="3" t="s">
        <v>6</v>
      </c>
    </row>
    <row r="39" spans="1:2" ht="25.5" outlineLevel="1">
      <c r="A39" s="9" t="str">
        <f>HYPERLINK("http://e.lanbook.com/books/element.php?pl1_cid=25&amp;pl1_id=5654","Колобов С.В., Памбухчиянц В.К. — Товароведение и экспертиза плодов и овощей: Учебное пособие")</f>
        <v>Колобов С.В., Памбухчиянц В.К. — Товароведение и экспертиза плодов и овощей: Учебное пособие</v>
      </c>
      <c r="B39" s="3" t="s">
        <v>6</v>
      </c>
    </row>
    <row r="40" spans="1:2" ht="38.25" outlineLevel="1">
      <c r="A40" s="9" t="str">
        <f>HYPERLINK("http://e.lanbook.com/books/element.php?pl1_cid=25&amp;pl1_id=5653","Дунченко Н.И, Магомедов М.Д., Рыбин А.В. — Управление качеством в отраслях пищевой промышленности: Учебное пособие, 4-е изд.")</f>
        <v>Дунченко Н.И, Магомедов М.Д., Рыбин А.В. — Управление качеством в отраслях пищевой промышленности: Учебное пособие, 4-е изд.</v>
      </c>
      <c r="B40" s="3" t="s">
        <v>6</v>
      </c>
    </row>
    <row r="41" spans="1:2" ht="25.5" outlineLevel="1">
      <c r="A41" s="9" t="str">
        <f>HYPERLINK("http://e.lanbook.com/books/element.php?pl1_cid=25&amp;pl1_id=5652","Дуборасова Т.Ю. — Сенсорный анализ пищевых продуктов. Дегустация вин: Учебное пособие")</f>
        <v>Дуборасова Т.Ю. — Сенсорный анализ пищевых продуктов. Дегустация вин: Учебное пособие</v>
      </c>
      <c r="B41" s="3" t="s">
        <v>6</v>
      </c>
    </row>
    <row r="42" spans="1:2" ht="38.25" outlineLevel="1">
      <c r="A42" s="9" t="str">
        <f>HYPERLINK("http://e.lanbook.com/books/element.php?pl1_cid=25&amp;pl1_id=5651","Дзахмишева И.Ш. — Товароведение и экспертиза швейных, трикотажных и текстильных товаров: Учебное пособие, 3-е изд.")</f>
        <v>Дзахмишева И.Ш. — Товароведение и экспертиза швейных, трикотажных и текстильных товаров: Учебное пособие, 3-е изд.</v>
      </c>
      <c r="B42" s="3" t="s">
        <v>6</v>
      </c>
    </row>
    <row r="43" spans="1:2" ht="25.5" outlineLevel="1">
      <c r="A43" s="9" t="str">
        <f>HYPERLINK("http://e.lanbook.com/books/element.php?pl1_cid=25&amp;pl1_id=5650","Васюкова А.Т., Пучкова В.Ф — Современные технологии хлебопечения: Учебно-практическое пособие, 3-е изд.")</f>
        <v>Васюкова А.Т., Пучкова В.Ф — Современные технологии хлебопечения: Учебно-практическое пособие, 3-е изд.</v>
      </c>
      <c r="B43" s="3" t="s">
        <v>6</v>
      </c>
    </row>
    <row r="44" spans="1:2" ht="25.5" outlineLevel="1">
      <c r="A44" s="9" t="str">
        <f>HYPERLINK("http://e.lanbook.com/books/element.php?pl1_cid=25&amp;pl1_id=5649","Васюкова А.Т. — Переработка рыбы и морепродуктов: Учебное пособие")</f>
        <v>Васюкова А.Т. — Переработка рыбы и морепродуктов: Учебное пособие</v>
      </c>
      <c r="B44" s="3" t="s">
        <v>6</v>
      </c>
    </row>
    <row r="45" spans="1:2" ht="25.5" outlineLevel="1">
      <c r="A45" s="9" t="str">
        <f>HYPERLINK("http://e.lanbook.com/books/element.php?pl1_cid=25&amp;pl1_id=5648","Агарков А.П. — Управление качеством: Учебное пособие, 3-е изд., перераб. и доп.(изд:3)")</f>
        <v>Агарков А.П. — Управление качеством: Учебное пособие, 3-е изд., перераб. и доп.(изд:3)</v>
      </c>
      <c r="B45" s="3" t="s">
        <v>6</v>
      </c>
    </row>
    <row r="46" spans="1:2" ht="15" outlineLevel="1">
      <c r="A46" s="10"/>
      <c r="B46" s="3" t="s">
        <v>6</v>
      </c>
    </row>
    <row r="47" spans="1:2" ht="15" outlineLevel="1">
      <c r="A47" s="9" t="str">
        <f>HYPERLINK("http://e.lanbook.com/books/element.php?pl1_cid=25&amp;pl1_id=5646","Шарков Ф.И. — Паблик рилейшнз: Учебник, 5-е изд.")</f>
        <v>Шарков Ф.И. — Паблик рилейшнз: Учебник, 5-е изд.</v>
      </c>
      <c r="B47" s="3" t="s">
        <v>6</v>
      </c>
    </row>
    <row r="48" spans="1:2" ht="25.5" outlineLevel="1">
      <c r="A48" s="9" t="str">
        <f>HYPERLINK("http://e.lanbook.com/books/element.php?pl1_cid=25&amp;pl1_id=5645","Кудинов О.А. — Предпринимательское (хозяйственное) право: Учебное пособие, 3-е изд.")</f>
        <v>Кудинов О.А. — Предпринимательское (хозяйственное) право: Учебное пособие, 3-е изд.</v>
      </c>
      <c r="B48" s="3" t="s">
        <v>6</v>
      </c>
    </row>
    <row r="49" spans="1:2" ht="25.5" outlineLevel="1">
      <c r="A49" s="9" t="str">
        <f>HYPERLINK("http://e.lanbook.com/books/element.php?pl1_cid=25&amp;pl1_id=5644","Кудинов О.А. — Римское право: Учебное пособие, 4-е изд., перераб. и доп.(изд:4)")</f>
        <v>Кудинов О.А. — Римское право: Учебное пособие, 4-е изд., перераб. и доп.(изд:4)</v>
      </c>
      <c r="B49" s="3" t="s">
        <v>6</v>
      </c>
    </row>
    <row r="50" spans="1:2" ht="25.5" outlineLevel="1">
      <c r="A50" s="9" t="str">
        <f>HYPERLINK("http://e.lanbook.com/books/element.php?pl1_cid=25&amp;pl1_id=5643","Шувалова Е.Б., Шепелева П.М.  — Налогообложение участников внешнеэкономической деятельности")</f>
        <v>Шувалова Е.Б., Шепелева П.М.  — Налогообложение участников внешнеэкономической деятельности</v>
      </c>
      <c r="B50" s="3" t="s">
        <v>6</v>
      </c>
    </row>
    <row r="51" spans="1:2" ht="25.5" outlineLevel="1">
      <c r="A51" s="9" t="str">
        <f>HYPERLINK("http://e.lanbook.com/books/element.php?pl1_cid=25&amp;pl1_id=5642","Николаева И.П, Шаховская Л.С. — Мировая экономика и международные экономические отношения: Учебник")</f>
        <v>Николаева И.П, Шаховская Л.С. — Мировая экономика и международные экономические отношения: Учебник</v>
      </c>
      <c r="B51" s="3" t="s">
        <v>6</v>
      </c>
    </row>
    <row r="52" spans="1:2" ht="25.5" outlineLevel="1">
      <c r="A52" s="9" t="str">
        <f>HYPERLINK("http://e.lanbook.com/books/element.php?pl1_cid=25&amp;pl1_id=5641","Абрамов В.Л. — Мировая экономика: Учебное пособие, 6-е изд., перераб.")</f>
        <v>Абрамов В.Л. — Мировая экономика: Учебное пособие, 6-е изд., перераб.</v>
      </c>
      <c r="B52" s="3" t="s">
        <v>6</v>
      </c>
    </row>
    <row r="53" spans="1:2" ht="25.5" outlineLevel="1">
      <c r="A53" s="9" t="str">
        <f>HYPERLINK("http://e.lanbook.com/books/element.php?pl1_cid=25&amp;pl1_id=5640","Юкаева В.С., Зубарева Е.В., Чувикова В.В. — Принятие управленческих решений: Учебник для бакалавров")</f>
        <v>Юкаева В.С., Зубарева Е.В., Чувикова В.В. — Принятие управленческих решений: Учебник для бакалавров</v>
      </c>
      <c r="B53" s="3" t="s">
        <v>6</v>
      </c>
    </row>
    <row r="54" spans="1:2" ht="25.5" outlineLevel="1">
      <c r="A54" s="9" t="str">
        <f>HYPERLINK("http://e.lanbook.com/books/element.php?pl1_cid=25&amp;pl1_id=5639","Шапкин А.С., Шапкин В.А. — Теория риска и моделирование рисковых ситуаций. 5-е изд.")</f>
        <v>Шапкин А.С., Шапкин В.А. — Теория риска и моделирование рисковых ситуаций. 5-е изд.</v>
      </c>
      <c r="B54" s="3" t="s">
        <v>6</v>
      </c>
    </row>
    <row r="55" spans="1:2" ht="25.5" outlineLevel="1">
      <c r="A55" s="9" t="str">
        <f>HYPERLINK("http://e.lanbook.com/books/element.php?pl1_cid=25&amp;pl1_id=5638","Фомичев А.Н. — Исследование систем управления: Учебник для бакалавров")</f>
        <v>Фомичев А.Н. — Исследование систем управления: Учебник для бакалавров</v>
      </c>
      <c r="B55" s="3" t="s">
        <v>6</v>
      </c>
    </row>
    <row r="56" spans="1:2" ht="25.5" outlineLevel="1">
      <c r="A56" s="9" t="str">
        <f>HYPERLINK("http://e.lanbook.com/books/element.php?pl1_cid=25&amp;pl1_id=5637","Орехов С.А, Селезнев В.А., Тихомирова Н.В.  — Корпоративный менеджмент: Учебное пособие")</f>
        <v>Орехов С.А, Селезнев В.А., Тихомирова Н.В.  — Корпоративный менеджмент: Учебное пособие</v>
      </c>
      <c r="B56" s="3" t="s">
        <v>6</v>
      </c>
    </row>
    <row r="57" spans="1:2" ht="25.5" outlineLevel="1">
      <c r="A57" s="9" t="str">
        <f>HYPERLINK("http://e.lanbook.com/books/element.php?pl1_cid=25&amp;pl1_id=5636","Михайлина Г.И., Матраева Л.В. — Управление персоналом: Учебное пособие, 3-е изд.")</f>
        <v>Михайлина Г.И., Матраева Л.В. — Управление персоналом: Учебное пособие, 3-е изд.</v>
      </c>
      <c r="B57" s="3" t="s">
        <v>6</v>
      </c>
    </row>
    <row r="58" spans="1:2" ht="25.5" outlineLevel="1">
      <c r="A58" s="9" t="str">
        <f>HYPERLINK("http://e.lanbook.com/books/element.php?pl1_cid=25&amp;pl1_id=5635","Дейнека А.В., Беспалько В.А. — Управление человеческими ресурсами: Учебник для бакалавров")</f>
        <v>Дейнека А.В., Беспалько В.А. — Управление человеческими ресурсами: Учебник для бакалавров</v>
      </c>
      <c r="B58" s="3" t="s">
        <v>6</v>
      </c>
    </row>
    <row r="59" spans="1:2" ht="25.5" outlineLevel="1">
      <c r="A59" s="9" t="str">
        <f>HYPERLINK("http://e.lanbook.com/books/element.php?pl1_cid=25&amp;pl1_id=5634","Дармилова Ж.Д. — Инновационный менеджмент: Учебное пособие для бакалавров")</f>
        <v>Дармилова Ж.Д. — Инновационный менеджмент: Учебное пособие для бакалавров</v>
      </c>
      <c r="B59" s="3" t="s">
        <v>6</v>
      </c>
    </row>
    <row r="60" spans="1:2" ht="25.5" outlineLevel="1">
      <c r="A60" s="9" t="str">
        <f>HYPERLINK("http://e.lanbook.com/books/element.php?pl1_cid=25&amp;pl1_id=5633","Блюмин А.М. — Информационный консалтинг. Теория и практика консультирования: Учебник")</f>
        <v>Блюмин А.М. — Информационный консалтинг. Теория и практика консультирования: Учебник</v>
      </c>
      <c r="B60" s="3" t="s">
        <v>6</v>
      </c>
    </row>
    <row r="61" spans="1:2" ht="25.5" outlineLevel="1">
      <c r="A61" s="9" t="str">
        <f>HYPERLINK("http://e.lanbook.com/books/element.php?pl1_cid=25&amp;pl1_id=5632","Блинов А.О., Дресвянников В.А. — Управленческое консультирование: Учебник для магистров")</f>
        <v>Блинов А.О., Дресвянников В.А. — Управленческое консультирование: Учебник для магистров</v>
      </c>
      <c r="B61" s="3" t="s">
        <v>6</v>
      </c>
    </row>
    <row r="62" spans="1:2" ht="25.5" outlineLevel="1">
      <c r="A62" s="9" t="str">
        <f>HYPERLINK("http://e.lanbook.com/books/element.php?pl1_cid=25&amp;pl1_id=5629","Парамонова Т.Н., Красюк Н.Н., Лукашевич В.В. — Маркетинг торгового предприятия: Учебник")</f>
        <v>Парамонова Т.Н., Красюк Н.Н., Лукашевич В.В. — Маркетинг торгового предприятия: Учебник</v>
      </c>
      <c r="B62" s="3" t="s">
        <v>6</v>
      </c>
    </row>
    <row r="63" spans="1:2" ht="15" outlineLevel="1">
      <c r="A63" s="9" t="str">
        <f>HYPERLINK("http://e.lanbook.com/books/element.php?pl1_cid=25&amp;pl1_id=5628","Нуралиев С.У., Нуралиева Д.С. — Маркетинг: Учебник")</f>
        <v>Нуралиев С.У., Нуралиева Д.С. — Маркетинг: Учебник</v>
      </c>
      <c r="B63" s="3" t="s">
        <v>6</v>
      </c>
    </row>
    <row r="64" spans="1:2" ht="25.5" outlineLevel="1">
      <c r="A64" s="9" t="str">
        <f>HYPERLINK("http://e.lanbook.com/books/element.php?pl1_cid=25&amp;pl1_id=5627","Морозов Ю.В., Гришина В.Т. — Маркетинг в отраслях и сферах деятельности: Учебник, 8-е изд.")</f>
        <v>Морозов Ю.В., Гришина В.Т. — Маркетинг в отраслях и сферах деятельности: Учебник, 8-е изд.</v>
      </c>
      <c r="B64" s="3" t="s">
        <v>6</v>
      </c>
    </row>
    <row r="65" spans="1:2" ht="25.5" outlineLevel="1">
      <c r="A65" s="9" t="str">
        <f>HYPERLINK("http://e.lanbook.com/books/element.php?pl1_cid=25&amp;pl1_id=5626","Гаджинский А.М.       — Логистика: Учебник для бакалавров, 21-е изд.")</f>
        <v>Гаджинский А.М.       — Логистика: Учебник для бакалавров, 21-е изд.</v>
      </c>
      <c r="B65" s="3" t="s">
        <v>6</v>
      </c>
    </row>
    <row r="66" spans="1:2" ht="38.25" outlineLevel="1">
      <c r="A66" s="9" t="str">
        <f>HYPERLINK("http://e.lanbook.com/books/element.php?pl1_cid=25&amp;pl1_id=5625","Вдовин В.М., Суркова Л.Е., Шурупов А.А. — Предметно-ориентированные экономические информационные системы: Учебное пособие")</f>
        <v>Вдовин В.М., Суркова Л.Е., Шурупов А.А. — Предметно-ориентированные экономические информационные системы: Учебное пособие</v>
      </c>
      <c r="B66" s="3" t="s">
        <v>6</v>
      </c>
    </row>
    <row r="67" spans="1:2" ht="38.25" outlineLevel="1">
      <c r="A67" s="9" t="str">
        <f>HYPERLINK("http://e.lanbook.com/books/element.php?pl1_cid=25&amp;pl1_id=5624","Натепрова Т.Я., Трубицына О.В. — Учет ценных бумаг и финансовых вложений: Учебное пособие, 4-е изд., перераб. и доп. (Изд.:4)")</f>
        <v>Натепрова Т.Я., Трубицына О.В. — Учет ценных бумаг и финансовых вложений: Учебное пособие, 4-е изд., перераб. и доп. (Изд.:4)</v>
      </c>
      <c r="B67" s="3" t="s">
        <v>6</v>
      </c>
    </row>
    <row r="68" spans="1:2" ht="25.5" outlineLevel="1">
      <c r="A68" s="9" t="str">
        <f>HYPERLINK("http://e.lanbook.com/books/element.php?pl1_cid=25&amp;pl1_id=5623","Ровенских В.А, Слабинская И.А. — Бухгалтерская (финансовая) отчетность: Учебник для бакалавров")</f>
        <v>Ровенских В.А, Слабинская И.А. — Бухгалтерская (финансовая) отчетность: Учебник для бакалавров</v>
      </c>
      <c r="B68" s="3" t="s">
        <v>6</v>
      </c>
    </row>
    <row r="69" spans="1:2" ht="25.5" outlineLevel="1">
      <c r="A69" s="9" t="str">
        <f>HYPERLINK("http://e.lanbook.com/books/element.php?pl1_cid=25&amp;pl1_id=5622","Вдовин В.М., Суркова Л.Е., Валентинов В.А. — Теория систем и системный анализ: Учебник, 3-е изд.")</f>
        <v>Вдовин В.М., Суркова Л.Е., Валентинов В.А. — Теория систем и системный анализ: Учебник, 3-е изд.</v>
      </c>
      <c r="B69" s="3" t="s">
        <v>6</v>
      </c>
    </row>
    <row r="70" spans="1:2" ht="30">
      <c r="A70" s="8" t="s">
        <v>7</v>
      </c>
      <c r="B70" s="4">
        <v>18</v>
      </c>
    </row>
    <row r="71" spans="1:2" ht="51" outlineLevel="1">
      <c r="A71" s="11" t="s">
        <v>18</v>
      </c>
      <c r="B71" s="3" t="s">
        <v>8</v>
      </c>
    </row>
    <row r="72" spans="1:2" ht="38.25" outlineLevel="1">
      <c r="A72" s="9" t="str">
        <f>HYPERLINK("http://e.lanbook.com/books/element.php?pl1_cid=25&amp;pl1_id=5808","Аджян А.П, Аким Э.Л., Алифанов О.М., Андреев А.Н. — Ракетно-космическая техника. Машиностроение. Энциклопедия. T. IV-22  В двух книгах. Книга первая")</f>
        <v>Аджян А.П, Аким Э.Л., Алифанов О.М., Андреев А.Н. — Ракетно-космическая техника. Машиностроение. Энциклопедия. T. IV-22  В двух книгах. Книга первая</v>
      </c>
      <c r="B72" s="3" t="s">
        <v>8</v>
      </c>
    </row>
    <row r="73" spans="1:2" ht="38.25" outlineLevel="1">
      <c r="A73" s="9" t="str">
        <f>HYPERLINK("http://e.lanbook.com/books/element.php?pl1_cid=25&amp;pl1_id=5807","Шалыгин А.С., Лысенко Л.Н., Толпегин О.А. — Методы моделирования ситуационного управления движением беспилотных летательных аппаратов")</f>
        <v>Шалыгин А.С., Лысенко Л.Н., Толпегин О.А. — Методы моделирования ситуационного управления движением беспилотных летательных аппаратов</v>
      </c>
      <c r="B73" s="3" t="s">
        <v>8</v>
      </c>
    </row>
    <row r="74" spans="1:2" ht="25.5" outlineLevel="1">
      <c r="A74" s="9" t="str">
        <f>HYPERLINK("http://e.lanbook.com/books/element.php?pl1_cid=25&amp;pl1_id=5806","Чернилевский Д.В. — Детали машин и основы конструирования. Учебник для вузов")</f>
        <v>Чернилевский Д.В. — Детали машин и основы конструирования. Учебник для вузов</v>
      </c>
      <c r="B74" s="3" t="s">
        <v>8</v>
      </c>
    </row>
    <row r="75" spans="1:2" ht="25.5" outlineLevel="1">
      <c r="A75" s="9" t="str">
        <f>HYPERLINK("http://e.lanbook.com/books/element.php?pl1_cid=25&amp;pl1_id=5805","Харламов Г.А., Тарапанов А.С. — Припуски на механическую обработку: справочник")</f>
        <v>Харламов Г.А., Тарапанов А.С. — Припуски на механическую обработку: справочник</v>
      </c>
      <c r="B75" s="3" t="s">
        <v>8</v>
      </c>
    </row>
    <row r="76" spans="1:2" ht="38.25" outlineLevel="1">
      <c r="A76" s="9" t="str">
        <f>HYPERLINK("http://e.lanbook.com/books/element.php?pl1_cid=25&amp;pl1_id=5804","Шарипов В.М., Апелинский Д.В., Арустамов Л.Х., Безруков Б.Б. — Тракторы. Конструкция: учебник для студентов вузов")</f>
        <v>Шарипов В.М., Апелинский Д.В., Арустамов Л.Х., Безруков Б.Б. — Тракторы. Конструкция: учебник для студентов вузов</v>
      </c>
      <c r="B76" s="3" t="s">
        <v>8</v>
      </c>
    </row>
    <row r="77" spans="1:2" ht="25.5" outlineLevel="1">
      <c r="A77" s="9" t="str">
        <f>HYPERLINK("http://e.lanbook.com/books/element.php?pl1_cid=25&amp;pl1_id=5803","Григорьев В.А., Кузнецов С.П., Белоусов А.Н. — Основы доводки авиационных ГТД.")</f>
        <v>Григорьев В.А., Кузнецов С.П., Белоусов А.Н. — Основы доводки авиационных ГТД.</v>
      </c>
      <c r="B77" s="3" t="s">
        <v>8</v>
      </c>
    </row>
    <row r="78" spans="1:2" ht="38.25" outlineLevel="1">
      <c r="A78" s="9" t="str">
        <f>HYPERLINK("http://e.lanbook.com/books/element.php?pl1_cid=25&amp;pl1_id=5802","Чернилевский Д.В. — Техническая механика: В четырех книгах. Книга четвертая. Детали машин и основы проектирования: учебное пособие. ")</f>
        <v>Чернилевский Д.В. — Техническая механика: В четырех книгах. Книга четвертая. Детали машин и основы проектирования: учебное пособие. </v>
      </c>
      <c r="B78" s="3" t="s">
        <v>9</v>
      </c>
    </row>
    <row r="79" spans="1:2" ht="38.25" outlineLevel="1">
      <c r="A79" s="9" t="str">
        <f>HYPERLINK("http://e.lanbook.com/books/element.php?pl1_cid=25&amp;pl1_id=5801","Киницкий Я.Т. — Техническая механика: в четырех книгах. Книга третья. Основы теории механизмов и машин: учебное пособие.")</f>
        <v>Киницкий Я.Т. — Техническая механика: в четырех книгах. Книга третья. Основы теории механизмов и машин: учебное пособие.</v>
      </c>
      <c r="B79" s="3" t="s">
        <v>9</v>
      </c>
    </row>
    <row r="80" spans="1:2" ht="38.25" outlineLevel="1">
      <c r="A80" s="9" t="str">
        <f>HYPERLINK("http://e.lanbook.com/books/element.php?pl1_cid=25&amp;pl1_id=5800","Астанин В.В. — Техническая механика: в четырех книгах. Книга вторая. Сопротивление материалов: учебное пособие.")</f>
        <v>Астанин В.В. — Техническая механика: в четырех книгах. Книга вторая. Сопротивление материалов: учебное пособие.</v>
      </c>
      <c r="B80" s="3" t="s">
        <v>9</v>
      </c>
    </row>
    <row r="81" spans="1:2" ht="38.25" outlineLevel="1">
      <c r="A81" s="9" t="str">
        <f>HYPERLINK("http://e.lanbook.com/books/element.php?pl1_cid=25&amp;pl1_id=5799","Ладогубец Н.В., Лузик Э.В. — Техническая механика: в четырех книгах. Книга первая. Теоретическая механика: учебное пособие.")</f>
        <v>Ладогубец Н.В., Лузик Э.В. — Техническая механика: в четырех книгах. Книга первая. Теоретическая механика: учебное пособие.</v>
      </c>
      <c r="B81" s="3" t="s">
        <v>9</v>
      </c>
    </row>
    <row r="82" spans="1:2" ht="25.5" outlineLevel="1">
      <c r="A82" s="9" t="str">
        <f>HYPERLINK("http://e.lanbook.com/books/element.php?pl1_cid=25&amp;pl1_id=5798","Тавер Е.И. — Введение в управление качеством: учебное пособие.")</f>
        <v>Тавер Е.И. — Введение в управление качеством: учебное пособие.</v>
      </c>
      <c r="B82" s="3" t="s">
        <v>9</v>
      </c>
    </row>
    <row r="83" spans="1:2" ht="38.25" outlineLevel="1">
      <c r="A83" s="9" t="str">
        <f>HYPERLINK("http://e.lanbook.com/books/element.php?pl1_cid=25&amp;pl1_id=5797","Стрижиус В.Е. — Методы расчета усталостной долговечности элементов авиаконструкций: справочное пособие. ")</f>
        <v>Стрижиус В.Е. — Методы расчета усталостной долговечности элементов авиаконструкций: справочное пособие. </v>
      </c>
      <c r="B83" s="3" t="s">
        <v>9</v>
      </c>
    </row>
    <row r="84" spans="1:2" ht="38.25" outlineLevel="1">
      <c r="A84" s="9" t="str">
        <f>HYPERLINK("http://e.lanbook.com/books/element.php?pl1_cid=25&amp;pl1_id=5796","Соломатин В.А. — Оптические и оптико-электронные приборы в геодезии, строительстве и архитектуре: учебное пособие.")</f>
        <v>Соломатин В.А. — Оптические и оптико-электронные приборы в геодезии, строительстве и архитектуре: учебное пособие.</v>
      </c>
      <c r="B84" s="3" t="s">
        <v>9</v>
      </c>
    </row>
    <row r="85" spans="1:2" ht="25.5" outlineLevel="1">
      <c r="A85" s="9" t="str">
        <f>HYPERLINK("http://e.lanbook.com/books/element.php?pl1_cid=25&amp;pl1_id=5795","Суслов А.Г., Базров Б.М., Безъязычный В.Ф., Авраамов Ю.С. — Наукоемкие технологии в машиностроении.")</f>
        <v>Суслов А.Г., Базров Б.М., Безъязычный В.Ф., Авраамов Ю.С. — Наукоемкие технологии в машиностроении.</v>
      </c>
      <c r="B85" s="3" t="s">
        <v>9</v>
      </c>
    </row>
    <row r="86" spans="1:2" ht="25.5" outlineLevel="1">
      <c r="A86" s="9" t="str">
        <f>HYPERLINK("http://e.lanbook.com/books/element.php?pl1_cid=25&amp;pl1_id=5794","Иосилевич Г.Б., Лебедев П.А., Стреляев В.С. — Прикладная механика: Для студентов втузов.")</f>
        <v>Иосилевич Г.Б., Лебедев П.А., Стреляев В.С. — Прикладная механика: Для студентов втузов.</v>
      </c>
      <c r="B86" s="3" t="s">
        <v>9</v>
      </c>
    </row>
    <row r="87" spans="1:2" ht="15" outlineLevel="1">
      <c r="A87" s="9" t="str">
        <f>HYPERLINK("http://e.lanbook.com/books/element.php?pl1_cid=25&amp;pl1_id=5793","Головин Ю.И. — Основы нанотехнологий. ")</f>
        <v>Головин Ю.И. — Основы нанотехнологий. </v>
      </c>
      <c r="B87" s="3" t="s">
        <v>9</v>
      </c>
    </row>
    <row r="88" spans="1:2" ht="25.5" outlineLevel="1">
      <c r="A88" s="9" t="str">
        <f>HYPERLINK("http://e.lanbook.com/books/element.php?pl1_cid=25&amp;pl1_id=5792","Васильев В.И. — Интеллектуальные системы защиты информации")</f>
        <v>Васильев В.И. — Интеллектуальные системы защиты информации</v>
      </c>
      <c r="B88" s="3" t="s">
        <v>9</v>
      </c>
    </row>
    <row r="89" spans="1:2" ht="30">
      <c r="A89" s="8" t="s">
        <v>10</v>
      </c>
      <c r="B89" s="4">
        <v>12</v>
      </c>
    </row>
    <row r="90" spans="1:2" ht="25.5" outlineLevel="1">
      <c r="A90" s="9" t="str">
        <f>HYPERLINK("http://e.lanbook.com/books/element.php?pl1_cid=25&amp;pl1_id=5702","Управление человеческими ресурсами в европейском гостиничном бизнесе. Пер. с англ. Учебное пособие")</f>
        <v>Управление человеческими ресурсами в европейском гостиничном бизнесе. Пер. с англ. Учебное пособие</v>
      </c>
      <c r="B90" s="3" t="s">
        <v>6</v>
      </c>
    </row>
    <row r="91" spans="1:2" ht="38.25" outlineLevel="1">
      <c r="A91" s="9" t="str">
        <f>HYPERLINK("http://e.lanbook.com/books/element.php?pl1_cid=25&amp;pl1_id=5700","Сенин В.С., Чудновский А.Д. — Туристские услуги.Туристское обслуживание: Сборник нормативно-правовых и информационных материалов")</f>
        <v>Сенин В.С., Чудновский А.Д. — Туристские услуги.Туристское обслуживание: Сборник нормативно-правовых и информационных материалов</v>
      </c>
      <c r="B91" s="3" t="s">
        <v>6</v>
      </c>
    </row>
    <row r="92" spans="1:2" ht="38.25" outlineLevel="1">
      <c r="A92" s="9" t="str">
        <f>HYPERLINK("http://e.lanbook.com/books/element.php?pl1_cid=25&amp;pl1_id=5699","Минаев В.А., Фаддеев А.О. — Оценка геоэкологических рисков: моделирование безопасности туристско-рекреационных территорий")</f>
        <v>Минаев В.А., Фаддеев А.О. — Оценка геоэкологических рисков: моделирование безопасности туристско-рекреационных территорий</v>
      </c>
      <c r="B92" s="3" t="s">
        <v>6</v>
      </c>
    </row>
    <row r="93" spans="1:2" ht="25.5" outlineLevel="1">
      <c r="A93" s="9" t="str">
        <f>HYPERLINK("http://e.lanbook.com/books/element.php?pl1_cid=25&amp;pl1_id=5698","Ментцель В. — Основы теории BWL (Экономика предприятия). Карманное пособие")</f>
        <v>Ментцель В. — Основы теории BWL (Экономика предприятия). Карманное пособие</v>
      </c>
      <c r="B93" s="3" t="s">
        <v>6</v>
      </c>
    </row>
    <row r="94" spans="1:2" ht="25.5" outlineLevel="1">
      <c r="A94" s="9" t="str">
        <f>HYPERLINK("http://e.lanbook.com/books/element.php?pl1_cid=25&amp;pl1_id=5697","Левинталь А.Б. — Индикативное планирование и проведение региональной политики")</f>
        <v>Левинталь А.Б. — Индикативное планирование и проведение региональной политики</v>
      </c>
      <c r="B94" s="3" t="s">
        <v>6</v>
      </c>
    </row>
    <row r="95" spans="1:2" ht="25.5" outlineLevel="1">
      <c r="A95" s="9" t="str">
        <f>HYPERLINK("http://e.lanbook.com/books/element.php?pl1_cid=25&amp;pl1_id=5695","Курц Х. Д., Сальвадори Н. — Теория производства: долгосрочный анализ")</f>
        <v>Курц Х. Д., Сальвадори Н. — Теория производства: долгосрочный анализ</v>
      </c>
      <c r="B95" s="3" t="s">
        <v>6</v>
      </c>
    </row>
    <row r="96" spans="1:2" ht="25.5" outlineLevel="1">
      <c r="A96" s="9" t="str">
        <f>HYPERLINK("http://e.lanbook.com/books/element.php?pl1_cid=25&amp;pl1_id=5694","Калка Р., Мёссен А. — Маркетинг. Карманное пособие. Пер. с нем. (Карман. пособ.)")</f>
        <v>Калка Р., Мёссен А. — Маркетинг. Карманное пособие. Пер. с нем. (Карман. пособ.)</v>
      </c>
      <c r="B96" s="3" t="s">
        <v>6</v>
      </c>
    </row>
    <row r="97" spans="1:2" ht="25.5" outlineLevel="1">
      <c r="A97" s="9" t="str">
        <f>HYPERLINK("http://e.lanbook.com/books/element.php?pl1_cid=25&amp;pl1_id=5693","Калашян А.Н., Калянов Г.Н. — Структурные модели бизнеса: DFD-технологии")</f>
        <v>Калашян А.Н., Калянов Г.Н. — Структурные модели бизнеса: DFD-технологии</v>
      </c>
      <c r="B97" s="3" t="s">
        <v>6</v>
      </c>
    </row>
    <row r="98" spans="1:2" ht="25.5" outlineLevel="1">
      <c r="A98" s="9" t="str">
        <f>HYPERLINK("http://e.lanbook.com/books/element.php?pl1_cid=25&amp;pl1_id=5691","Илышева Н.Н., Крылов С.И. — Анализ в управлении финансовым состоянием коммерческой организации")</f>
        <v>Илышева Н.Н., Крылов С.И. — Анализ в управлении финансовым состоянием коммерческой организации</v>
      </c>
      <c r="B98" s="3" t="s">
        <v>6</v>
      </c>
    </row>
    <row r="99" spans="1:2" ht="15" outlineLevel="1">
      <c r="A99" s="9" t="str">
        <f>HYPERLINK("http://e.lanbook.com/books/element.php?pl1_cid=25&amp;pl1_id=5689","Гвозденко А.А. — Основы страхования")</f>
        <v>Гвозденко А.А. — Основы страхования</v>
      </c>
      <c r="B99" s="3" t="s">
        <v>6</v>
      </c>
    </row>
    <row r="100" spans="1:2" ht="15" outlineLevel="1">
      <c r="A100" s="9" t="str">
        <f>HYPERLINK("http://e.lanbook.com/books/element.php?pl1_cid=25&amp;pl1_id=5688","Европейский гостиничный маркетинг")</f>
        <v>Европейский гостиничный маркетинг</v>
      </c>
      <c r="B100" s="3" t="s">
        <v>6</v>
      </c>
    </row>
    <row r="101" spans="1:2" ht="15" outlineLevel="1">
      <c r="A101" s="9" t="str">
        <f>HYPERLINK("http://e.lanbook.com/books/element.php?pl1_cid=25&amp;pl1_id=5686","Божко В.П. — Информационные технологии в статистике")</f>
        <v>Божко В.П. — Информационные технологии в статистике</v>
      </c>
      <c r="B101" s="3" t="s">
        <v>6</v>
      </c>
    </row>
    <row r="102" spans="1:2" ht="30">
      <c r="A102" s="8" t="s">
        <v>11</v>
      </c>
      <c r="B102" s="4">
        <v>10</v>
      </c>
    </row>
    <row r="103" spans="1:2" ht="38.25" outlineLevel="1">
      <c r="A103" s="9" t="str">
        <f>HYPERLINK("http://e.lanbook.com/books/element.php?pl1_cid=25&amp;pl1_id=5859","Тарабарин О. И., Абызов А. П., Ступко В. Б. — Проектирование технологической оснастки в машиностроении")</f>
        <v>Тарабарин О. И., Абызов А. П., Ступко В. Б. — Проектирование технологической оснастки в машиностроении</v>
      </c>
      <c r="B103" s="3" t="s">
        <v>12</v>
      </c>
    </row>
    <row r="104" spans="1:2" ht="25.5" outlineLevel="1">
      <c r="A104" s="9" t="str">
        <f>HYPERLINK("http://e.lanbook.com/books/element.php?pl1_cid=25&amp;pl1_id=5856","Смирнов Ю. А., Соколов С. В., Титов Е. В. — Физические основы электроники")</f>
        <v>Смирнов Ю. А., Соколов С. В., Титов Е. В. — Физические основы электроники</v>
      </c>
      <c r="B104" s="3" t="s">
        <v>12</v>
      </c>
    </row>
    <row r="105" spans="1:2" ht="25.5" outlineLevel="1">
      <c r="A105" s="9" t="str">
        <f>HYPERLINK("http://e.lanbook.com/books/element.php?pl1_cid=25&amp;pl1_id=5855","Смирнов Ю. А., Соколов С. В., Титов Е. В. — Основы нано- и функциональной электроники")</f>
        <v>Смирнов Ю. А., Соколов С. В., Титов Е. В. — Основы нано- и функциональной электроники</v>
      </c>
      <c r="B105" s="3" t="s">
        <v>12</v>
      </c>
    </row>
    <row r="106" spans="1:2" ht="38.25" outlineLevel="1">
      <c r="A106" s="11" t="s">
        <v>19</v>
      </c>
      <c r="B106" s="3" t="s">
        <v>12</v>
      </c>
    </row>
    <row r="107" spans="1:2" ht="25.5" outlineLevel="1">
      <c r="A107" s="9" t="str">
        <f>HYPERLINK("http://e.lanbook.com/books/element.php?pl1_cid=25&amp;pl1_id=5849","Ощепков А. Ю. — Системы автоматического управления: теория, применение, моделирование в MATLAB")</f>
        <v>Ощепков А. Ю. — Системы автоматического управления: теория, применение, моделирование в MATLAB</v>
      </c>
      <c r="B107" s="3" t="s">
        <v>12</v>
      </c>
    </row>
    <row r="108" spans="1:2" ht="25.5" outlineLevel="1">
      <c r="A108" s="9" t="str">
        <f>HYPERLINK("http://e.lanbook.com/books/element.php?pl1_cid=25&amp;pl1_id=5845","Никитенко Г. В. — Электропривод производственных механизмов")</f>
        <v>Никитенко Г. В. — Электропривод производственных механизмов</v>
      </c>
      <c r="B108" s="3" t="s">
        <v>12</v>
      </c>
    </row>
    <row r="109" spans="1:2" ht="25.5" outlineLevel="1">
      <c r="A109" s="9" t="str">
        <f>HYPERLINK("http://e.lanbook.com/books/element.php?pl1_cid=25&amp;pl1_id=5839","Беседина Н. А., Белоусов В. Ю. — Английский язык для инженеров компьютерных сетей. Профессиональный курс")</f>
        <v>Беседина Н. А., Белоусов В. Ю. — Английский язык для инженеров компьютерных сетей. Профессиональный курс</v>
      </c>
      <c r="B109" s="3" t="s">
        <v>12</v>
      </c>
    </row>
    <row r="110" spans="1:2" ht="15" outlineLevel="1">
      <c r="A110" s="9" t="str">
        <f>HYPERLINK("http://e.lanbook.com/books/element.php?pl1_cid=25&amp;pl1_id=5710","Малкин В. С. — Техническая диагностика")</f>
        <v>Малкин В. С. — Техническая диагностика</v>
      </c>
      <c r="B110" s="3" t="s">
        <v>6</v>
      </c>
    </row>
    <row r="111" spans="1:2" ht="15" outlineLevel="1">
      <c r="A111" s="9" t="str">
        <f>HYPERLINK("http://e.lanbook.com/books/element.php?pl1_cid=25&amp;pl1_id=5705","Гулиа Н.В., Клоков В.Г., Юрков С.А. — Детали машин")</f>
        <v>Гулиа Н.В., Клоков В.Г., Юрков С.А. — Детали машин</v>
      </c>
      <c r="B111" s="3" t="s">
        <v>6</v>
      </c>
    </row>
    <row r="112" spans="1:2" ht="25.5" outlineLevel="1">
      <c r="A112" s="9" t="str">
        <f>HYPERLINK("http://e.lanbook.com/books/element.php?pl1_cid=25&amp;pl1_id=5704","Берлинов М.В., Ягупов Б.А. — Расчет оснований и фундаментов")</f>
        <v>Берлинов М.В., Ягупов Б.А. — Расчет оснований и фундаментов</v>
      </c>
      <c r="B112" s="3" t="s">
        <v>6</v>
      </c>
    </row>
    <row r="113" spans="1:2" ht="15">
      <c r="A113" s="8" t="s">
        <v>13</v>
      </c>
      <c r="B113" s="4">
        <v>5</v>
      </c>
    </row>
    <row r="114" spans="1:2" ht="25.5" outlineLevel="1">
      <c r="A114" s="9" t="str">
        <f>HYPERLINK("http://e.lanbook.com/books/element.php?pl1_cid=25&amp;pl1_id=5848","Ощепков А. Ю. — Системы автоматического управления: теория, применение, моделирование в MATLAB")</f>
        <v>Ощепков А. Ю. — Системы автоматического управления: теория, применение, моделирование в MATLAB</v>
      </c>
      <c r="B114" s="3" t="s">
        <v>12</v>
      </c>
    </row>
    <row r="115" spans="1:2" ht="15" outlineLevel="1">
      <c r="A115" s="9" t="str">
        <f>HYPERLINK("http://e.lanbook.com/books/element.php?pl1_cid=25&amp;pl1_id=5713","Шипачев В. С. — Начала высшей математики")</f>
        <v>Шипачев В. С. — Начала высшей математики</v>
      </c>
      <c r="B115" s="3" t="s">
        <v>6</v>
      </c>
    </row>
    <row r="116" spans="1:2" ht="25.5" outlineLevel="1">
      <c r="A116" s="9" t="str">
        <f>HYPERLINK("http://e.lanbook.com/books/element.php?pl1_cid=25&amp;pl1_id=5711","Свешников А.А. — Сборник задач по теории вероятностей, математической статистике и теории случайных функций")</f>
        <v>Свешников А.А. — Сборник задач по теории вероятностей, математической статистике и теории случайных функций</v>
      </c>
      <c r="B116" s="3" t="s">
        <v>6</v>
      </c>
    </row>
    <row r="117" spans="1:2" ht="25.5" outlineLevel="1">
      <c r="A117" s="9" t="str">
        <f>HYPERLINK("http://e.lanbook.com/books/element.php?pl1_cid=25&amp;pl1_id=5709","Колесин И. Д. — Принципы моделирования социальной самоорганизации")</f>
        <v>Колесин И. Д. — Принципы моделирования социальной самоорганизации</v>
      </c>
      <c r="B117" s="3" t="s">
        <v>6</v>
      </c>
    </row>
    <row r="118" spans="1:2" ht="25.5" outlineLevel="1">
      <c r="A118" s="9" t="str">
        <f>HYPERLINK("http://e.lanbook.com/books/element.php?pl1_cid=25&amp;pl1_id=5701","Антонов В.И., Копелевич Ф.И. — Элементарная математика для первокурсника")</f>
        <v>Антонов В.И., Копелевич Ф.И. — Элементарная математика для первокурсника</v>
      </c>
      <c r="B118" s="3" t="s">
        <v>6</v>
      </c>
    </row>
    <row r="119" spans="1:2" ht="15">
      <c r="A119" s="8" t="s">
        <v>14</v>
      </c>
      <c r="B119" s="4">
        <v>2</v>
      </c>
    </row>
    <row r="120" spans="1:2" ht="25.5" outlineLevel="1">
      <c r="A120" s="9" t="str">
        <f>HYPERLINK("http://e.lanbook.com/books/element.php?pl1_cid=25&amp;pl1_id=5851","Привалов В. Е., Фотиади А. Э., Шеманин В. Г. — Лазеры и экологический мониторинг атмосферы")</f>
        <v>Привалов В. Е., Фотиади А. Э., Шеманин В. Г. — Лазеры и экологический мониторинг атмосферы</v>
      </c>
      <c r="B120" s="3" t="s">
        <v>12</v>
      </c>
    </row>
    <row r="121" spans="1:2" ht="25.5" outlineLevel="1">
      <c r="A121" s="9" t="str">
        <f>HYPERLINK("http://e.lanbook.com/books/element.php?pl1_cid=25&amp;pl1_id=5843","Кудин Л. С., Бурдуковская Г. Г. — Курс общей физики (в вопросах и задачах)")</f>
        <v>Кудин Л. С., Бурдуковская Г. Г. — Курс общей физики (в вопросах и задачах)</v>
      </c>
      <c r="B121" s="3" t="s">
        <v>12</v>
      </c>
    </row>
    <row r="122" spans="1:2" ht="15">
      <c r="A122" s="8" t="s">
        <v>15</v>
      </c>
      <c r="B122" s="4">
        <v>1</v>
      </c>
    </row>
    <row r="123" spans="1:2" ht="25.5" outlineLevel="1">
      <c r="A123" s="9" t="str">
        <f>HYPERLINK("http://e.lanbook.com/books/element.php?pl1_cid=25&amp;pl1_id=5842","Кленин В. И., Федусенко И. В. — Высокомолекулярные соединения")</f>
        <v>Кленин В. И., Федусенко И. В. — Высокомолекулярные соединения</v>
      </c>
      <c r="B123" s="3" t="s">
        <v>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2013-03-13T06:21:03Z</dcterms:created>
  <dcterms:modified xsi:type="dcterms:W3CDTF">2013-03-13T06:30:41Z</dcterms:modified>
  <cp:category/>
  <cp:version/>
  <cp:contentType/>
  <cp:contentStatus/>
</cp:coreProperties>
</file>